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Sheet1!$A$2:$L$70</definedName>
  </definedNames>
  <calcPr calcId="144525"/>
</workbook>
</file>

<file path=xl/sharedStrings.xml><?xml version="1.0" encoding="utf-8"?>
<sst xmlns="http://schemas.openxmlformats.org/spreadsheetml/2006/main" count="264" uniqueCount="116">
  <si>
    <t>2022-2023学年人文与公共管理学院国家励志奖学金评定表</t>
  </si>
  <si>
    <t>序号</t>
  </si>
  <si>
    <t>班级</t>
  </si>
  <si>
    <t>姓名</t>
  </si>
  <si>
    <t>贫困等级</t>
  </si>
  <si>
    <t>贫困等级赋分</t>
  </si>
  <si>
    <t>贫困等级最终测评分</t>
  </si>
  <si>
    <t>综测上</t>
  </si>
  <si>
    <t>综测下</t>
  </si>
  <si>
    <t>综测平均分</t>
  </si>
  <si>
    <t>综测最终测评分</t>
  </si>
  <si>
    <t>励志奖学金总测评分</t>
  </si>
  <si>
    <t>备注</t>
  </si>
  <si>
    <t>法学2001</t>
  </si>
  <si>
    <t>蔡昊霖</t>
  </si>
  <si>
    <t>特别困难</t>
  </si>
  <si>
    <t>拟推荐</t>
  </si>
  <si>
    <t>葛友勤</t>
  </si>
  <si>
    <t>魏俊</t>
  </si>
  <si>
    <t>法学2002</t>
  </si>
  <si>
    <t>马晴</t>
  </si>
  <si>
    <t>黄金铃</t>
  </si>
  <si>
    <t>困难</t>
  </si>
  <si>
    <t>公管2001</t>
  </si>
  <si>
    <t>彭海玉</t>
  </si>
  <si>
    <t>张娟</t>
  </si>
  <si>
    <t>朱佳敏</t>
  </si>
  <si>
    <t>袁丽</t>
  </si>
  <si>
    <t>公管2002</t>
  </si>
  <si>
    <t>魏倩</t>
  </si>
  <si>
    <t>邱紫君</t>
  </si>
  <si>
    <t>周海龙</t>
  </si>
  <si>
    <t>文学2001</t>
  </si>
  <si>
    <t>李文静</t>
  </si>
  <si>
    <t>徐翰林</t>
  </si>
  <si>
    <t>文学2002</t>
  </si>
  <si>
    <t>曹乃馨</t>
  </si>
  <si>
    <t>陈思思</t>
  </si>
  <si>
    <t>罗佳</t>
  </si>
  <si>
    <t>冷艺超</t>
  </si>
  <si>
    <t>吴驰宇</t>
  </si>
  <si>
    <t>音学2001</t>
  </si>
  <si>
    <t>王溪悦</t>
  </si>
  <si>
    <t>张贻娟</t>
  </si>
  <si>
    <t>音学2002</t>
  </si>
  <si>
    <t>周旭丹</t>
  </si>
  <si>
    <t>黄敏</t>
  </si>
  <si>
    <t>法学2101</t>
  </si>
  <si>
    <t>谭敏欣</t>
  </si>
  <si>
    <t>程艳</t>
  </si>
  <si>
    <t>邹慧</t>
  </si>
  <si>
    <t>刘思语</t>
  </si>
  <si>
    <t>法学2102</t>
  </si>
  <si>
    <t>龚佳丽</t>
  </si>
  <si>
    <t>刘薇</t>
  </si>
  <si>
    <t>胡玉琴</t>
  </si>
  <si>
    <t>公管2101</t>
  </si>
  <si>
    <t>康忠怡</t>
  </si>
  <si>
    <t>曾姗</t>
  </si>
  <si>
    <t>杜敏</t>
  </si>
  <si>
    <t>公管2102</t>
  </si>
  <si>
    <t>杨燔</t>
  </si>
  <si>
    <t>李毅辉</t>
  </si>
  <si>
    <t>李若菲</t>
  </si>
  <si>
    <t>文学2101</t>
  </si>
  <si>
    <t>郑梦佳</t>
  </si>
  <si>
    <t>刘鸾鸾</t>
  </si>
  <si>
    <t>文学2102</t>
  </si>
  <si>
    <t>王月燕</t>
  </si>
  <si>
    <t>邱淑慧</t>
  </si>
  <si>
    <t>音学2101</t>
  </si>
  <si>
    <t>黄熙</t>
  </si>
  <si>
    <t>音学2102</t>
  </si>
  <si>
    <t>何政吾</t>
  </si>
  <si>
    <t>陈旭辉</t>
  </si>
  <si>
    <t>法学2201</t>
  </si>
  <si>
    <t>黄淇</t>
  </si>
  <si>
    <t>叶佳轩</t>
  </si>
  <si>
    <t>胡晨悦</t>
  </si>
  <si>
    <t>陈雨婷</t>
  </si>
  <si>
    <t>吴镕燕</t>
  </si>
  <si>
    <t>柯妍</t>
  </si>
  <si>
    <t>法学2202</t>
  </si>
  <si>
    <t>段雨欣</t>
  </si>
  <si>
    <t>张俊茜</t>
  </si>
  <si>
    <t>严淑萍</t>
  </si>
  <si>
    <t>公管2201</t>
  </si>
  <si>
    <t>周若妍</t>
  </si>
  <si>
    <t>谢嘉仪</t>
  </si>
  <si>
    <t>杨佳瑶</t>
  </si>
  <si>
    <t>公管2202</t>
  </si>
  <si>
    <t>朱赛贞</t>
  </si>
  <si>
    <t>欧阳鑫华</t>
  </si>
  <si>
    <t>85.02</t>
  </si>
  <si>
    <t>唐宇鸿</t>
  </si>
  <si>
    <t>83.16</t>
  </si>
  <si>
    <t>文学2201</t>
  </si>
  <si>
    <t>陈悦</t>
  </si>
  <si>
    <t>81.092</t>
  </si>
  <si>
    <t xml:space="preserve">86.06 </t>
  </si>
  <si>
    <t>周婷</t>
  </si>
  <si>
    <t>79.7</t>
  </si>
  <si>
    <t xml:space="preserve">84.26 </t>
  </si>
  <si>
    <t>文学2202</t>
  </si>
  <si>
    <t>王丽丽</t>
  </si>
  <si>
    <t>肖萍萍</t>
  </si>
  <si>
    <t>音学2201</t>
  </si>
  <si>
    <t>涂马丽</t>
  </si>
  <si>
    <t>音学2202</t>
  </si>
  <si>
    <t>徐瑞鸿</t>
  </si>
  <si>
    <t>学习成绩未达到班级前30%，不推荐</t>
  </si>
  <si>
    <t>张媛媛</t>
  </si>
  <si>
    <t>综合素质测评未达到班级前30%，不推荐</t>
  </si>
  <si>
    <t>杜行楷</t>
  </si>
  <si>
    <t>肖嘉祺</t>
  </si>
  <si>
    <t>备注：1.测评分计算公式为：国家励志奖学金测评分=∑学年两次综合测评平均分×60%+困难等级分×40%；2.申请者困难等级分由各班根据本学期困难生认定数据，按特别困难、贫困两个等级分别赋值90分、70分；3.存在两个以上相同分，则按照综测成绩排名优先原则。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</si>
</sst>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0_ "/>
  </numFmts>
  <fonts count="26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4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0"/>
  <sheetViews>
    <sheetView tabSelected="1" workbookViewId="0">
      <selection activeCell="I2" sqref="I2"/>
    </sheetView>
  </sheetViews>
  <sheetFormatPr defaultColWidth="9" defaultRowHeight="13.5"/>
  <cols>
    <col min="1" max="1" width="5.375" customWidth="1"/>
    <col min="2" max="2" width="13.1333333333333" customWidth="1"/>
    <col min="3" max="3" width="12" customWidth="1"/>
    <col min="4" max="4" width="11.8666666666667" customWidth="1"/>
    <col min="5" max="5" width="7.75" customWidth="1"/>
    <col min="6" max="6" width="9.875" customWidth="1"/>
    <col min="7" max="7" width="9.25" customWidth="1"/>
    <col min="8" max="8" width="11.125" customWidth="1"/>
    <col min="9" max="9" width="10" customWidth="1"/>
    <col min="10" max="10" width="11.125" customWidth="1"/>
    <col min="11" max="11" width="11.75" customWidth="1"/>
    <col min="12" max="12" width="14.75" customWidth="1"/>
  </cols>
  <sheetData>
    <row r="1" ht="22.5" spans="1:12">
      <c r="A1" s="2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2"/>
    </row>
    <row r="2" ht="72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21" t="s">
        <v>9</v>
      </c>
      <c r="J2" s="21" t="s">
        <v>10</v>
      </c>
      <c r="K2" s="21" t="s">
        <v>11</v>
      </c>
      <c r="L2" s="6" t="s">
        <v>12</v>
      </c>
    </row>
    <row r="3" spans="1:12">
      <c r="A3" s="7">
        <v>1</v>
      </c>
      <c r="B3" s="7" t="s">
        <v>13</v>
      </c>
      <c r="C3" s="7" t="s">
        <v>14</v>
      </c>
      <c r="D3" s="7" t="s">
        <v>15</v>
      </c>
      <c r="E3" s="7">
        <v>90</v>
      </c>
      <c r="F3" s="7">
        <v>36</v>
      </c>
      <c r="G3" s="8">
        <v>88.9976</v>
      </c>
      <c r="H3" s="8">
        <v>86.32</v>
      </c>
      <c r="I3" s="8">
        <f>AVERAGE(G3:H3)</f>
        <v>87.6588</v>
      </c>
      <c r="J3" s="13">
        <f>I3*0.6</f>
        <v>52.59528</v>
      </c>
      <c r="K3" s="13">
        <f>F3+J3</f>
        <v>88.59528</v>
      </c>
      <c r="L3" s="9" t="s">
        <v>16</v>
      </c>
    </row>
    <row r="4" spans="1:12">
      <c r="A4" s="7">
        <v>2</v>
      </c>
      <c r="B4" s="7" t="s">
        <v>13</v>
      </c>
      <c r="C4" s="7" t="s">
        <v>17</v>
      </c>
      <c r="D4" s="7" t="s">
        <v>15</v>
      </c>
      <c r="E4" s="7">
        <v>90</v>
      </c>
      <c r="F4" s="7">
        <v>36</v>
      </c>
      <c r="G4" s="8">
        <v>86.7056</v>
      </c>
      <c r="H4" s="8">
        <v>85.315</v>
      </c>
      <c r="I4" s="8">
        <f>AVERAGE(G4:H4)</f>
        <v>86.0103</v>
      </c>
      <c r="J4" s="13">
        <f>I4*0.6</f>
        <v>51.60618</v>
      </c>
      <c r="K4" s="13">
        <f>F4+J4</f>
        <v>87.60618</v>
      </c>
      <c r="L4" s="9" t="s">
        <v>16</v>
      </c>
    </row>
    <row r="5" spans="1:12">
      <c r="A5" s="7">
        <v>3</v>
      </c>
      <c r="B5" s="7" t="s">
        <v>13</v>
      </c>
      <c r="C5" s="9" t="s">
        <v>18</v>
      </c>
      <c r="D5" s="10" t="s">
        <v>15</v>
      </c>
      <c r="E5" s="9">
        <v>90</v>
      </c>
      <c r="F5" s="7">
        <v>36</v>
      </c>
      <c r="G5" s="8">
        <v>84.5168</v>
      </c>
      <c r="H5" s="8">
        <v>84.195</v>
      </c>
      <c r="I5" s="8">
        <f>AVERAGE(G5:H5)</f>
        <v>84.3559</v>
      </c>
      <c r="J5" s="13">
        <f>I5*0.6</f>
        <v>50.61354</v>
      </c>
      <c r="K5" s="13">
        <f>F5+J5</f>
        <v>86.61354</v>
      </c>
      <c r="L5" s="9"/>
    </row>
    <row r="6" spans="1:12">
      <c r="A6" s="7">
        <v>4</v>
      </c>
      <c r="B6" s="11" t="s">
        <v>19</v>
      </c>
      <c r="C6" s="7" t="s">
        <v>20</v>
      </c>
      <c r="D6" s="7" t="s">
        <v>15</v>
      </c>
      <c r="E6" s="7">
        <v>90</v>
      </c>
      <c r="F6" s="9">
        <v>36</v>
      </c>
      <c r="G6" s="12">
        <v>84.258</v>
      </c>
      <c r="H6" s="12">
        <v>83.275</v>
      </c>
      <c r="I6" s="12">
        <f>(G6+H6)/2</f>
        <v>83.7665</v>
      </c>
      <c r="J6" s="12">
        <f>I6*0.6</f>
        <v>50.2599</v>
      </c>
      <c r="K6" s="12">
        <f>F6+J6</f>
        <v>86.2599</v>
      </c>
      <c r="L6" s="9" t="s">
        <v>16</v>
      </c>
    </row>
    <row r="7" spans="1:12">
      <c r="A7" s="7">
        <v>5</v>
      </c>
      <c r="B7" s="11" t="s">
        <v>19</v>
      </c>
      <c r="C7" s="7" t="s">
        <v>21</v>
      </c>
      <c r="D7" s="7" t="s">
        <v>22</v>
      </c>
      <c r="E7" s="7">
        <v>70</v>
      </c>
      <c r="F7" s="9">
        <v>28</v>
      </c>
      <c r="G7" s="12">
        <v>89.792</v>
      </c>
      <c r="H7" s="12">
        <v>84.83</v>
      </c>
      <c r="I7" s="12">
        <f>(G7+H7)/2</f>
        <v>87.311</v>
      </c>
      <c r="J7" s="12">
        <f>I7*0.6</f>
        <v>52.3866</v>
      </c>
      <c r="K7" s="12">
        <f>F7+J7</f>
        <v>80.3866</v>
      </c>
      <c r="L7" s="9" t="s">
        <v>16</v>
      </c>
    </row>
    <row r="8" spans="1:12">
      <c r="A8" s="7">
        <v>6</v>
      </c>
      <c r="B8" s="11" t="s">
        <v>23</v>
      </c>
      <c r="C8" s="7" t="s">
        <v>24</v>
      </c>
      <c r="D8" s="7" t="s">
        <v>15</v>
      </c>
      <c r="E8" s="7">
        <v>90</v>
      </c>
      <c r="F8" s="7">
        <v>36</v>
      </c>
      <c r="G8" s="13">
        <v>85.6610909090909</v>
      </c>
      <c r="H8" s="13">
        <v>89.66</v>
      </c>
      <c r="I8" s="13">
        <v>87.6605454545455</v>
      </c>
      <c r="J8" s="13">
        <v>52.597</v>
      </c>
      <c r="K8" s="13">
        <v>88.597</v>
      </c>
      <c r="L8" s="9" t="s">
        <v>16</v>
      </c>
    </row>
    <row r="9" spans="1:12">
      <c r="A9" s="7">
        <v>7</v>
      </c>
      <c r="B9" s="7" t="s">
        <v>23</v>
      </c>
      <c r="C9" s="7" t="s">
        <v>25</v>
      </c>
      <c r="D9" s="7" t="s">
        <v>22</v>
      </c>
      <c r="E9" s="7">
        <v>70</v>
      </c>
      <c r="F9" s="7">
        <v>28</v>
      </c>
      <c r="G9" s="13">
        <v>89.7018181818182</v>
      </c>
      <c r="H9" s="13">
        <v>88.3472727272727</v>
      </c>
      <c r="I9" s="13">
        <v>89.0245454545455</v>
      </c>
      <c r="J9" s="13">
        <v>53.415</v>
      </c>
      <c r="K9" s="13">
        <v>81.415</v>
      </c>
      <c r="L9" s="9" t="s">
        <v>16</v>
      </c>
    </row>
    <row r="10" spans="1:12">
      <c r="A10" s="7">
        <v>8</v>
      </c>
      <c r="B10" s="7" t="s">
        <v>23</v>
      </c>
      <c r="C10" s="9" t="s">
        <v>26</v>
      </c>
      <c r="D10" s="10" t="s">
        <v>22</v>
      </c>
      <c r="E10" s="9">
        <v>70</v>
      </c>
      <c r="F10" s="9">
        <v>28</v>
      </c>
      <c r="G10" s="13">
        <v>85.2694545454545</v>
      </c>
      <c r="H10" s="12">
        <v>86.0290909090909</v>
      </c>
      <c r="I10" s="12">
        <v>85.6492727272727</v>
      </c>
      <c r="J10" s="12">
        <v>51.389</v>
      </c>
      <c r="K10" s="12">
        <v>79.389</v>
      </c>
      <c r="L10" s="9"/>
    </row>
    <row r="11" spans="1:12">
      <c r="A11" s="7">
        <v>9</v>
      </c>
      <c r="B11" s="7" t="s">
        <v>23</v>
      </c>
      <c r="C11" s="9" t="s">
        <v>27</v>
      </c>
      <c r="D11" s="10" t="s">
        <v>22</v>
      </c>
      <c r="E11" s="7">
        <v>70</v>
      </c>
      <c r="F11" s="9">
        <v>28</v>
      </c>
      <c r="G11" s="8">
        <v>85.6232727272727</v>
      </c>
      <c r="H11" s="12">
        <v>85.306</v>
      </c>
      <c r="I11" s="12">
        <v>85.4646363636363</v>
      </c>
      <c r="J11" s="12">
        <v>51.279</v>
      </c>
      <c r="K11" s="12">
        <v>79.279</v>
      </c>
      <c r="L11" s="9"/>
    </row>
    <row r="12" spans="1:12">
      <c r="A12" s="7">
        <v>10</v>
      </c>
      <c r="B12" s="7" t="s">
        <v>28</v>
      </c>
      <c r="C12" s="7" t="s">
        <v>29</v>
      </c>
      <c r="D12" s="7" t="s">
        <v>15</v>
      </c>
      <c r="E12" s="7">
        <v>90</v>
      </c>
      <c r="F12" s="7">
        <v>36</v>
      </c>
      <c r="G12" s="13">
        <v>88.4456</v>
      </c>
      <c r="H12" s="13">
        <v>86.7272727272727</v>
      </c>
      <c r="I12" s="13">
        <v>87.5864363636364</v>
      </c>
      <c r="J12" s="13">
        <v>52.5518618181818</v>
      </c>
      <c r="K12" s="13">
        <v>88.5518618181818</v>
      </c>
      <c r="L12" s="9" t="s">
        <v>16</v>
      </c>
    </row>
    <row r="13" spans="1:12">
      <c r="A13" s="7">
        <v>11</v>
      </c>
      <c r="B13" s="7" t="s">
        <v>28</v>
      </c>
      <c r="C13" s="7" t="s">
        <v>30</v>
      </c>
      <c r="D13" s="7" t="s">
        <v>22</v>
      </c>
      <c r="E13" s="7">
        <v>70</v>
      </c>
      <c r="F13" s="7">
        <v>28</v>
      </c>
      <c r="G13" s="13">
        <v>86.894</v>
      </c>
      <c r="H13" s="13">
        <v>90.722</v>
      </c>
      <c r="I13" s="13">
        <v>88.808</v>
      </c>
      <c r="J13" s="13">
        <v>53.2848</v>
      </c>
      <c r="K13" s="13">
        <v>81.2848</v>
      </c>
      <c r="L13" s="9" t="s">
        <v>16</v>
      </c>
    </row>
    <row r="14" spans="1:12">
      <c r="A14" s="7">
        <v>12</v>
      </c>
      <c r="B14" s="7" t="s">
        <v>28</v>
      </c>
      <c r="C14" s="7" t="s">
        <v>31</v>
      </c>
      <c r="D14" s="7" t="s">
        <v>22</v>
      </c>
      <c r="E14" s="7">
        <v>70</v>
      </c>
      <c r="F14" s="7">
        <v>28</v>
      </c>
      <c r="G14" s="13">
        <v>84.3208</v>
      </c>
      <c r="H14" s="13">
        <v>83.4545454545455</v>
      </c>
      <c r="I14" s="13">
        <v>83.8876727272727</v>
      </c>
      <c r="J14" s="13">
        <v>50.3326036363636</v>
      </c>
      <c r="K14" s="13">
        <v>78.3326036363636</v>
      </c>
      <c r="L14" s="7"/>
    </row>
    <row r="15" spans="1:12">
      <c r="A15" s="7">
        <v>13</v>
      </c>
      <c r="B15" s="11" t="s">
        <v>32</v>
      </c>
      <c r="C15" s="7" t="s">
        <v>33</v>
      </c>
      <c r="D15" s="7" t="s">
        <v>15</v>
      </c>
      <c r="E15" s="7">
        <v>90</v>
      </c>
      <c r="F15" s="7">
        <v>36</v>
      </c>
      <c r="G15" s="13">
        <v>88.44</v>
      </c>
      <c r="H15" s="13">
        <v>87.222</v>
      </c>
      <c r="I15" s="13">
        <v>87.831</v>
      </c>
      <c r="J15" s="13">
        <v>52.698</v>
      </c>
      <c r="K15" s="13">
        <v>88.7</v>
      </c>
      <c r="L15" s="9" t="s">
        <v>16</v>
      </c>
    </row>
    <row r="16" spans="1:12">
      <c r="A16" s="7">
        <v>14</v>
      </c>
      <c r="B16" s="11" t="s">
        <v>32</v>
      </c>
      <c r="C16" s="7" t="s">
        <v>34</v>
      </c>
      <c r="D16" s="7" t="s">
        <v>15</v>
      </c>
      <c r="E16" s="7">
        <v>90</v>
      </c>
      <c r="F16" s="7">
        <v>36</v>
      </c>
      <c r="G16" s="13">
        <v>86.508</v>
      </c>
      <c r="H16" s="13">
        <v>88.984</v>
      </c>
      <c r="I16" s="13">
        <v>87.746</v>
      </c>
      <c r="J16" s="13">
        <v>52.65</v>
      </c>
      <c r="K16" s="13">
        <v>88.65</v>
      </c>
      <c r="L16" s="9" t="s">
        <v>16</v>
      </c>
    </row>
    <row r="17" spans="1:12">
      <c r="A17" s="7">
        <v>15</v>
      </c>
      <c r="B17" s="7" t="s">
        <v>35</v>
      </c>
      <c r="C17" s="7" t="s">
        <v>36</v>
      </c>
      <c r="D17" s="7" t="s">
        <v>15</v>
      </c>
      <c r="E17" s="7">
        <v>90</v>
      </c>
      <c r="F17" s="7">
        <v>36</v>
      </c>
      <c r="G17" s="13">
        <v>87.91</v>
      </c>
      <c r="H17" s="13">
        <v>83.79</v>
      </c>
      <c r="I17" s="13">
        <f>(G17+H17)/2</f>
        <v>85.85</v>
      </c>
      <c r="J17" s="13">
        <f>I17*0.6</f>
        <v>51.51</v>
      </c>
      <c r="K17" s="13">
        <f>F17+J17</f>
        <v>87.51</v>
      </c>
      <c r="L17" s="9" t="s">
        <v>16</v>
      </c>
    </row>
    <row r="18" spans="1:12">
      <c r="A18" s="7">
        <v>16</v>
      </c>
      <c r="B18" s="7" t="s">
        <v>35</v>
      </c>
      <c r="C18" s="7" t="s">
        <v>37</v>
      </c>
      <c r="D18" s="7" t="s">
        <v>15</v>
      </c>
      <c r="E18" s="7">
        <v>90</v>
      </c>
      <c r="F18" s="7">
        <v>36</v>
      </c>
      <c r="G18" s="13">
        <v>85.35</v>
      </c>
      <c r="H18" s="13">
        <v>84.37</v>
      </c>
      <c r="I18" s="13">
        <f>(G18+H18)/2</f>
        <v>84.86</v>
      </c>
      <c r="J18" s="13">
        <f>I18*0.6</f>
        <v>50.916</v>
      </c>
      <c r="K18" s="13">
        <f>F18+J18</f>
        <v>86.916</v>
      </c>
      <c r="L18" s="9" t="s">
        <v>16</v>
      </c>
    </row>
    <row r="19" spans="1:12">
      <c r="A19" s="7">
        <v>17</v>
      </c>
      <c r="B19" s="7" t="s">
        <v>35</v>
      </c>
      <c r="C19" s="9" t="s">
        <v>38</v>
      </c>
      <c r="D19" s="7" t="s">
        <v>15</v>
      </c>
      <c r="E19" s="7">
        <v>90</v>
      </c>
      <c r="F19" s="7">
        <v>36</v>
      </c>
      <c r="G19" s="13">
        <v>83.59</v>
      </c>
      <c r="H19" s="12">
        <v>82.62</v>
      </c>
      <c r="I19" s="13">
        <f>(G19+H19)/2</f>
        <v>83.105</v>
      </c>
      <c r="J19" s="13">
        <f>I19*0.6</f>
        <v>49.863</v>
      </c>
      <c r="K19" s="13">
        <f>F19+J19</f>
        <v>85.863</v>
      </c>
      <c r="L19" s="9"/>
    </row>
    <row r="20" spans="1:12">
      <c r="A20" s="7">
        <v>18</v>
      </c>
      <c r="B20" s="7" t="s">
        <v>35</v>
      </c>
      <c r="C20" s="9" t="s">
        <v>39</v>
      </c>
      <c r="D20" s="7" t="s">
        <v>15</v>
      </c>
      <c r="E20" s="7">
        <v>90</v>
      </c>
      <c r="F20" s="7">
        <v>36</v>
      </c>
      <c r="G20" s="12">
        <v>82.87</v>
      </c>
      <c r="H20" s="13">
        <v>83.27</v>
      </c>
      <c r="I20" s="13">
        <f>(G20+H20)/2</f>
        <v>83.07</v>
      </c>
      <c r="J20" s="13">
        <f>I20*0.6</f>
        <v>49.842</v>
      </c>
      <c r="K20" s="13">
        <f>F20+J20</f>
        <v>85.842</v>
      </c>
      <c r="L20" s="9"/>
    </row>
    <row r="21" spans="1:12">
      <c r="A21" s="7">
        <v>19</v>
      </c>
      <c r="B21" s="7" t="s">
        <v>35</v>
      </c>
      <c r="C21" s="7" t="s">
        <v>40</v>
      </c>
      <c r="D21" s="7" t="s">
        <v>15</v>
      </c>
      <c r="E21" s="7">
        <v>90</v>
      </c>
      <c r="F21" s="7">
        <v>36</v>
      </c>
      <c r="G21" s="13">
        <v>82.65</v>
      </c>
      <c r="H21" s="13">
        <v>82.72</v>
      </c>
      <c r="I21" s="13">
        <f>(G21+H21)/2</f>
        <v>82.685</v>
      </c>
      <c r="J21" s="13">
        <f>I21*0.6</f>
        <v>49.611</v>
      </c>
      <c r="K21" s="13">
        <f>F21+J21</f>
        <v>85.611</v>
      </c>
      <c r="L21" s="9"/>
    </row>
    <row r="22" spans="1:12">
      <c r="A22" s="7">
        <v>20</v>
      </c>
      <c r="B22" s="14" t="s">
        <v>41</v>
      </c>
      <c r="C22" s="11" t="s">
        <v>42</v>
      </c>
      <c r="D22" s="7" t="s">
        <v>22</v>
      </c>
      <c r="E22" s="15">
        <v>70</v>
      </c>
      <c r="F22" s="11">
        <v>28</v>
      </c>
      <c r="G22" s="8">
        <v>83.3</v>
      </c>
      <c r="H22" s="8">
        <v>83.282</v>
      </c>
      <c r="I22" s="8">
        <v>83.29</v>
      </c>
      <c r="J22" s="8">
        <v>49.974</v>
      </c>
      <c r="K22" s="8">
        <v>77.97</v>
      </c>
      <c r="L22" s="9" t="s">
        <v>16</v>
      </c>
    </row>
    <row r="23" customFormat="1" spans="1:12">
      <c r="A23" s="7">
        <v>21</v>
      </c>
      <c r="B23" s="14" t="s">
        <v>41</v>
      </c>
      <c r="C23" s="11" t="s">
        <v>43</v>
      </c>
      <c r="D23" s="7" t="s">
        <v>22</v>
      </c>
      <c r="E23" s="15">
        <v>70</v>
      </c>
      <c r="F23" s="11">
        <v>28</v>
      </c>
      <c r="G23" s="8">
        <v>81.984</v>
      </c>
      <c r="H23" s="8">
        <v>82.88</v>
      </c>
      <c r="I23" s="8">
        <f>(G23+H23)/2</f>
        <v>82.432</v>
      </c>
      <c r="J23" s="8">
        <f>I23*0.6</f>
        <v>49.4592</v>
      </c>
      <c r="K23" s="8">
        <f>F23+J23</f>
        <v>77.4592</v>
      </c>
      <c r="L23" s="9"/>
    </row>
    <row r="24" s="1" customFormat="1" spans="1:12">
      <c r="A24" s="7">
        <v>22</v>
      </c>
      <c r="B24" s="11" t="s">
        <v>44</v>
      </c>
      <c r="C24" s="11" t="s">
        <v>45</v>
      </c>
      <c r="D24" s="11" t="s">
        <v>22</v>
      </c>
      <c r="E24" s="15">
        <v>70</v>
      </c>
      <c r="F24" s="11">
        <v>28</v>
      </c>
      <c r="G24" s="8">
        <v>89.32</v>
      </c>
      <c r="H24" s="8">
        <v>91.1</v>
      </c>
      <c r="I24" s="8">
        <v>90.21</v>
      </c>
      <c r="J24" s="8">
        <v>54.13</v>
      </c>
      <c r="K24" s="8">
        <v>82.13</v>
      </c>
      <c r="L24" s="9" t="s">
        <v>16</v>
      </c>
    </row>
    <row r="25" s="1" customFormat="1" spans="1:12">
      <c r="A25" s="7">
        <v>23</v>
      </c>
      <c r="B25" s="11" t="s">
        <v>44</v>
      </c>
      <c r="C25" s="11" t="s">
        <v>46</v>
      </c>
      <c r="D25" s="11" t="s">
        <v>22</v>
      </c>
      <c r="E25" s="15">
        <v>70</v>
      </c>
      <c r="F25" s="11">
        <v>28</v>
      </c>
      <c r="G25" s="8">
        <v>88.72</v>
      </c>
      <c r="H25" s="8">
        <v>86.32</v>
      </c>
      <c r="I25" s="8">
        <v>87.52</v>
      </c>
      <c r="J25" s="8">
        <v>52.51</v>
      </c>
      <c r="K25" s="8">
        <v>80.51</v>
      </c>
      <c r="L25" s="22"/>
    </row>
    <row r="26" spans="1:12">
      <c r="A26" s="7">
        <v>24</v>
      </c>
      <c r="B26" s="7" t="s">
        <v>47</v>
      </c>
      <c r="C26" s="7" t="s">
        <v>48</v>
      </c>
      <c r="D26" s="7" t="s">
        <v>15</v>
      </c>
      <c r="E26" s="7">
        <v>90</v>
      </c>
      <c r="F26" s="7">
        <v>36</v>
      </c>
      <c r="G26" s="13">
        <v>86.466</v>
      </c>
      <c r="H26" s="13">
        <v>81.771</v>
      </c>
      <c r="I26" s="13">
        <f>AVERAGE(G26:H26)</f>
        <v>84.1185</v>
      </c>
      <c r="J26" s="13">
        <f>I26*0.6</f>
        <v>50.4711</v>
      </c>
      <c r="K26" s="13">
        <f>J26+F26</f>
        <v>86.4711</v>
      </c>
      <c r="L26" s="9" t="s">
        <v>16</v>
      </c>
    </row>
    <row r="27" spans="1:12">
      <c r="A27" s="7">
        <v>25</v>
      </c>
      <c r="B27" s="7" t="s">
        <v>47</v>
      </c>
      <c r="C27" s="7" t="s">
        <v>49</v>
      </c>
      <c r="D27" s="7" t="s">
        <v>22</v>
      </c>
      <c r="E27" s="7">
        <v>70</v>
      </c>
      <c r="F27" s="7">
        <v>28</v>
      </c>
      <c r="G27" s="13">
        <v>87.5116</v>
      </c>
      <c r="H27" s="13">
        <v>88.974</v>
      </c>
      <c r="I27" s="13">
        <f t="shared" ref="I27:I29" si="0">AVERAGE(G27:H27)</f>
        <v>88.2428</v>
      </c>
      <c r="J27" s="13">
        <f t="shared" ref="J27:J29" si="1">I27*0.6</f>
        <v>52.94568</v>
      </c>
      <c r="K27" s="13">
        <f t="shared" ref="K27:K29" si="2">J27+F27</f>
        <v>80.94568</v>
      </c>
      <c r="L27" s="9" t="s">
        <v>16</v>
      </c>
    </row>
    <row r="28" spans="1:12">
      <c r="A28" s="7">
        <v>26</v>
      </c>
      <c r="B28" s="7" t="s">
        <v>47</v>
      </c>
      <c r="C28" s="9" t="s">
        <v>50</v>
      </c>
      <c r="D28" s="7" t="s">
        <v>22</v>
      </c>
      <c r="E28" s="7">
        <v>70</v>
      </c>
      <c r="F28" s="9">
        <v>28</v>
      </c>
      <c r="G28" s="13">
        <v>90.0792</v>
      </c>
      <c r="H28" s="12">
        <v>86.324</v>
      </c>
      <c r="I28" s="13">
        <f t="shared" si="0"/>
        <v>88.2016</v>
      </c>
      <c r="J28" s="13">
        <f t="shared" si="1"/>
        <v>52.92096</v>
      </c>
      <c r="K28" s="13">
        <f t="shared" si="2"/>
        <v>80.92096</v>
      </c>
      <c r="L28" s="9"/>
    </row>
    <row r="29" spans="1:12">
      <c r="A29" s="7">
        <v>27</v>
      </c>
      <c r="B29" s="7" t="s">
        <v>47</v>
      </c>
      <c r="C29" s="9" t="s">
        <v>51</v>
      </c>
      <c r="D29" s="7" t="s">
        <v>22</v>
      </c>
      <c r="E29" s="7">
        <v>70</v>
      </c>
      <c r="F29" s="9">
        <v>28</v>
      </c>
      <c r="G29" s="12">
        <v>85.1996</v>
      </c>
      <c r="H29" s="13">
        <v>83.962</v>
      </c>
      <c r="I29" s="13">
        <f t="shared" si="0"/>
        <v>84.5808</v>
      </c>
      <c r="J29" s="13">
        <f t="shared" si="1"/>
        <v>50.74848</v>
      </c>
      <c r="K29" s="13">
        <f t="shared" si="2"/>
        <v>78.74848</v>
      </c>
      <c r="L29" s="9"/>
    </row>
    <row r="30" spans="1:12">
      <c r="A30" s="7">
        <v>28</v>
      </c>
      <c r="B30" s="7" t="s">
        <v>52</v>
      </c>
      <c r="C30" s="7" t="s">
        <v>53</v>
      </c>
      <c r="D30" s="7" t="s">
        <v>15</v>
      </c>
      <c r="E30" s="7">
        <v>90</v>
      </c>
      <c r="F30" s="7">
        <v>36</v>
      </c>
      <c r="G30" s="13">
        <v>87.108</v>
      </c>
      <c r="H30" s="13">
        <v>87.738</v>
      </c>
      <c r="I30" s="13">
        <v>87.423</v>
      </c>
      <c r="J30" s="13">
        <v>52.452</v>
      </c>
      <c r="K30" s="13">
        <v>88.45</v>
      </c>
      <c r="L30" s="9" t="s">
        <v>16</v>
      </c>
    </row>
    <row r="31" spans="1:12">
      <c r="A31" s="7">
        <v>29</v>
      </c>
      <c r="B31" s="7" t="s">
        <v>52</v>
      </c>
      <c r="C31" s="7" t="s">
        <v>54</v>
      </c>
      <c r="D31" s="7" t="s">
        <v>15</v>
      </c>
      <c r="E31" s="7">
        <v>90</v>
      </c>
      <c r="F31" s="7">
        <v>36</v>
      </c>
      <c r="G31" s="13">
        <v>84.358</v>
      </c>
      <c r="H31" s="13">
        <v>86.072</v>
      </c>
      <c r="I31" s="13">
        <v>85.215</v>
      </c>
      <c r="J31" s="13">
        <v>51.132</v>
      </c>
      <c r="K31" s="13">
        <v>87.13</v>
      </c>
      <c r="L31" s="9" t="s">
        <v>16</v>
      </c>
    </row>
    <row r="32" spans="1:12">
      <c r="A32" s="7">
        <v>30</v>
      </c>
      <c r="B32" s="7" t="s">
        <v>52</v>
      </c>
      <c r="C32" s="9" t="s">
        <v>55</v>
      </c>
      <c r="D32" s="10" t="s">
        <v>22</v>
      </c>
      <c r="E32" s="9">
        <v>70</v>
      </c>
      <c r="F32" s="9">
        <v>28</v>
      </c>
      <c r="G32" s="13">
        <v>85.57</v>
      </c>
      <c r="H32" s="12">
        <v>87.629</v>
      </c>
      <c r="I32" s="12">
        <v>86.6</v>
      </c>
      <c r="J32" s="12">
        <v>51.96</v>
      </c>
      <c r="K32" s="12">
        <v>79.96</v>
      </c>
      <c r="L32" s="9"/>
    </row>
    <row r="33" spans="1:12">
      <c r="A33" s="7">
        <v>31</v>
      </c>
      <c r="B33" s="7" t="s">
        <v>56</v>
      </c>
      <c r="C33" s="7" t="s">
        <v>57</v>
      </c>
      <c r="D33" s="7" t="s">
        <v>15</v>
      </c>
      <c r="E33" s="7">
        <v>90</v>
      </c>
      <c r="F33" s="7">
        <v>36</v>
      </c>
      <c r="G33" s="13">
        <v>86.6552</v>
      </c>
      <c r="H33" s="13">
        <v>86.332</v>
      </c>
      <c r="I33" s="13">
        <v>86.4936</v>
      </c>
      <c r="J33" s="13">
        <f t="shared" ref="J33:J40" si="3">I33*0.6</f>
        <v>51.89616</v>
      </c>
      <c r="K33" s="13">
        <f>J33+F33</f>
        <v>87.89616</v>
      </c>
      <c r="L33" s="9" t="s">
        <v>16</v>
      </c>
    </row>
    <row r="34" spans="1:12">
      <c r="A34" s="7">
        <v>32</v>
      </c>
      <c r="B34" s="7" t="s">
        <v>56</v>
      </c>
      <c r="C34" s="7" t="s">
        <v>58</v>
      </c>
      <c r="D34" s="7" t="s">
        <v>22</v>
      </c>
      <c r="E34" s="7">
        <v>70</v>
      </c>
      <c r="F34" s="7">
        <v>28</v>
      </c>
      <c r="G34" s="13">
        <v>89.666</v>
      </c>
      <c r="H34" s="13">
        <v>85.9436363636364</v>
      </c>
      <c r="I34" s="13">
        <v>87.8048181818182</v>
      </c>
      <c r="J34" s="13">
        <f t="shared" si="3"/>
        <v>52.6828909090909</v>
      </c>
      <c r="K34" s="13">
        <f>J34+F34</f>
        <v>80.6828909090909</v>
      </c>
      <c r="L34" s="9"/>
    </row>
    <row r="35" spans="1:12">
      <c r="A35" s="7">
        <v>33</v>
      </c>
      <c r="B35" s="7" t="s">
        <v>56</v>
      </c>
      <c r="C35" s="9" t="s">
        <v>59</v>
      </c>
      <c r="D35" s="10" t="s">
        <v>22</v>
      </c>
      <c r="E35" s="9">
        <v>70</v>
      </c>
      <c r="F35" s="9">
        <v>28</v>
      </c>
      <c r="G35" s="13">
        <v>88.9048</v>
      </c>
      <c r="H35" s="12">
        <v>86.272</v>
      </c>
      <c r="I35" s="12">
        <v>87.5884</v>
      </c>
      <c r="J35" s="13">
        <f t="shared" si="3"/>
        <v>52.55304</v>
      </c>
      <c r="K35" s="13">
        <f>J35+F35</f>
        <v>80.55304</v>
      </c>
      <c r="L35" s="9"/>
    </row>
    <row r="36" spans="1:12">
      <c r="A36" s="7">
        <v>34</v>
      </c>
      <c r="B36" s="7" t="s">
        <v>60</v>
      </c>
      <c r="C36" s="7" t="s">
        <v>61</v>
      </c>
      <c r="D36" s="7" t="s">
        <v>15</v>
      </c>
      <c r="E36" s="7">
        <v>90</v>
      </c>
      <c r="F36" s="7">
        <f>E36*0.4</f>
        <v>36</v>
      </c>
      <c r="G36" s="13">
        <v>86.5784</v>
      </c>
      <c r="H36" s="12">
        <v>86.2654545454545</v>
      </c>
      <c r="I36" s="12">
        <v>86.4219272727273</v>
      </c>
      <c r="J36" s="13">
        <f t="shared" si="3"/>
        <v>51.8531563636364</v>
      </c>
      <c r="K36" s="13">
        <f>F36+J36</f>
        <v>87.8531563636364</v>
      </c>
      <c r="L36" s="9" t="s">
        <v>16</v>
      </c>
    </row>
    <row r="37" spans="1:12">
      <c r="A37" s="7">
        <v>35</v>
      </c>
      <c r="B37" s="7" t="s">
        <v>60</v>
      </c>
      <c r="C37" s="7" t="s">
        <v>62</v>
      </c>
      <c r="D37" s="10" t="s">
        <v>22</v>
      </c>
      <c r="E37" s="7">
        <v>70</v>
      </c>
      <c r="F37" s="7">
        <f t="shared" ref="F37:F38" si="4">E37*0.4</f>
        <v>28</v>
      </c>
      <c r="G37" s="13">
        <v>88.072</v>
      </c>
      <c r="H37" s="13">
        <v>92.0927272727273</v>
      </c>
      <c r="I37" s="13">
        <v>90.0823636363637</v>
      </c>
      <c r="J37" s="13">
        <f t="shared" si="3"/>
        <v>54.0494181818182</v>
      </c>
      <c r="K37" s="13">
        <f>F37+J37</f>
        <v>82.0494181818182</v>
      </c>
      <c r="L37" s="9" t="s">
        <v>16</v>
      </c>
    </row>
    <row r="38" spans="1:12">
      <c r="A38" s="7">
        <v>36</v>
      </c>
      <c r="B38" s="7" t="s">
        <v>60</v>
      </c>
      <c r="C38" s="9" t="s">
        <v>63</v>
      </c>
      <c r="D38" s="10" t="s">
        <v>22</v>
      </c>
      <c r="E38" s="9">
        <v>70</v>
      </c>
      <c r="F38" s="7">
        <f t="shared" si="4"/>
        <v>28</v>
      </c>
      <c r="G38" s="13">
        <v>86.1589333333333</v>
      </c>
      <c r="H38" s="12">
        <v>87.2181818181818</v>
      </c>
      <c r="I38" s="12">
        <v>86.6885575757576</v>
      </c>
      <c r="J38" s="13">
        <f t="shared" si="3"/>
        <v>52.0131345454546</v>
      </c>
      <c r="K38" s="13">
        <f>F38+J38</f>
        <v>80.0131345454546</v>
      </c>
      <c r="L38" s="9"/>
    </row>
    <row r="39" spans="1:12">
      <c r="A39" s="7">
        <v>37</v>
      </c>
      <c r="B39" s="11" t="s">
        <v>64</v>
      </c>
      <c r="C39" s="7" t="s">
        <v>65</v>
      </c>
      <c r="D39" s="7" t="s">
        <v>15</v>
      </c>
      <c r="E39" s="7">
        <v>90</v>
      </c>
      <c r="F39" s="7">
        <v>36</v>
      </c>
      <c r="G39" s="12">
        <v>88.6396</v>
      </c>
      <c r="H39" s="12">
        <v>84.48</v>
      </c>
      <c r="I39" s="12">
        <v>86.5598</v>
      </c>
      <c r="J39" s="13">
        <f t="shared" si="3"/>
        <v>51.93588</v>
      </c>
      <c r="K39" s="13">
        <f>F39+J39</f>
        <v>87.93588</v>
      </c>
      <c r="L39" s="9" t="s">
        <v>16</v>
      </c>
    </row>
    <row r="40" spans="1:12">
      <c r="A40" s="7">
        <v>38</v>
      </c>
      <c r="B40" s="11" t="s">
        <v>64</v>
      </c>
      <c r="C40" s="7" t="s">
        <v>66</v>
      </c>
      <c r="D40" s="7" t="s">
        <v>22</v>
      </c>
      <c r="E40" s="7">
        <v>70</v>
      </c>
      <c r="F40" s="7">
        <v>28</v>
      </c>
      <c r="G40" s="12">
        <v>84.794</v>
      </c>
      <c r="H40" s="12">
        <v>87.414</v>
      </c>
      <c r="I40" s="12">
        <v>86.104</v>
      </c>
      <c r="J40" s="13">
        <f t="shared" si="3"/>
        <v>51.6624</v>
      </c>
      <c r="K40" s="13">
        <f>F40+J40</f>
        <v>79.6624</v>
      </c>
      <c r="L40" s="9" t="s">
        <v>16</v>
      </c>
    </row>
    <row r="41" spans="1:12">
      <c r="A41" s="7">
        <v>39</v>
      </c>
      <c r="B41" s="16" t="s">
        <v>67</v>
      </c>
      <c r="C41" s="17" t="s">
        <v>68</v>
      </c>
      <c r="D41" s="17" t="s">
        <v>15</v>
      </c>
      <c r="E41" s="17">
        <v>90</v>
      </c>
      <c r="F41" s="17">
        <v>36</v>
      </c>
      <c r="G41" s="12">
        <v>92.408</v>
      </c>
      <c r="H41" s="12">
        <v>88.98</v>
      </c>
      <c r="I41" s="12">
        <v>90.694</v>
      </c>
      <c r="J41" s="12">
        <v>54.41</v>
      </c>
      <c r="K41" s="12">
        <v>90.41</v>
      </c>
      <c r="L41" s="9" t="s">
        <v>16</v>
      </c>
    </row>
    <row r="42" spans="1:12">
      <c r="A42" s="7">
        <v>40</v>
      </c>
      <c r="B42" s="11" t="s">
        <v>67</v>
      </c>
      <c r="C42" s="18" t="s">
        <v>69</v>
      </c>
      <c r="D42" s="19" t="s">
        <v>15</v>
      </c>
      <c r="E42" s="7">
        <v>90</v>
      </c>
      <c r="F42" s="7">
        <v>36</v>
      </c>
      <c r="G42" s="13">
        <v>91.59</v>
      </c>
      <c r="H42" s="13">
        <v>86.814</v>
      </c>
      <c r="I42" s="13">
        <f>AVERAGE(G42:H42)</f>
        <v>89.202</v>
      </c>
      <c r="J42" s="13">
        <f>I42*0.6</f>
        <v>53.5212</v>
      </c>
      <c r="K42" s="13">
        <f>F42+J42</f>
        <v>89.5212</v>
      </c>
      <c r="L42" s="9" t="s">
        <v>16</v>
      </c>
    </row>
    <row r="43" spans="1:12">
      <c r="A43" s="7">
        <v>41</v>
      </c>
      <c r="B43" s="11" t="s">
        <v>70</v>
      </c>
      <c r="C43" s="7" t="s">
        <v>71</v>
      </c>
      <c r="D43" s="7" t="s">
        <v>15</v>
      </c>
      <c r="E43" s="7">
        <v>90</v>
      </c>
      <c r="F43" s="7">
        <v>36</v>
      </c>
      <c r="G43" s="13">
        <v>83.866</v>
      </c>
      <c r="H43" s="13">
        <v>83.286</v>
      </c>
      <c r="I43" s="13">
        <v>83.576</v>
      </c>
      <c r="J43" s="13">
        <v>50.1456</v>
      </c>
      <c r="K43" s="13">
        <v>86.1456</v>
      </c>
      <c r="L43" s="9" t="s">
        <v>16</v>
      </c>
    </row>
    <row r="44" spans="1:12">
      <c r="A44" s="7">
        <v>42</v>
      </c>
      <c r="B44" s="7" t="s">
        <v>72</v>
      </c>
      <c r="C44" s="7" t="s">
        <v>73</v>
      </c>
      <c r="D44" s="7" t="s">
        <v>15</v>
      </c>
      <c r="E44" s="7">
        <v>90</v>
      </c>
      <c r="F44" s="7">
        <v>36</v>
      </c>
      <c r="G44" s="13">
        <v>84.5848</v>
      </c>
      <c r="H44" s="13">
        <v>85.0585714285714</v>
      </c>
      <c r="I44" s="13">
        <v>84.8216857142857</v>
      </c>
      <c r="J44" s="13">
        <f>I44*0.6</f>
        <v>50.8930114285714</v>
      </c>
      <c r="K44" s="13">
        <f>F44+J44</f>
        <v>86.8930114285714</v>
      </c>
      <c r="L44" s="9" t="s">
        <v>16</v>
      </c>
    </row>
    <row r="45" spans="1:12">
      <c r="A45" s="7">
        <v>43</v>
      </c>
      <c r="B45" s="7" t="s">
        <v>72</v>
      </c>
      <c r="C45" s="7" t="s">
        <v>74</v>
      </c>
      <c r="D45" s="7" t="s">
        <v>22</v>
      </c>
      <c r="E45" s="7">
        <v>70</v>
      </c>
      <c r="F45" s="7">
        <v>28</v>
      </c>
      <c r="G45" s="8">
        <v>81.5408</v>
      </c>
      <c r="H45" s="13">
        <v>82.4714285714286</v>
      </c>
      <c r="I45" s="13">
        <v>82.0061142857143</v>
      </c>
      <c r="J45" s="13">
        <f>I45*0.6</f>
        <v>49.2036685714286</v>
      </c>
      <c r="K45" s="13">
        <f>F45+J45</f>
        <v>77.2036685714286</v>
      </c>
      <c r="L45" s="9"/>
    </row>
    <row r="46" spans="1:12">
      <c r="A46" s="7">
        <v>44</v>
      </c>
      <c r="B46" s="7" t="s">
        <v>75</v>
      </c>
      <c r="C46" s="7" t="s">
        <v>76</v>
      </c>
      <c r="D46" s="7" t="s">
        <v>15</v>
      </c>
      <c r="E46" s="7">
        <v>90</v>
      </c>
      <c r="F46" s="7">
        <f t="shared" ref="F46:F51" si="5">E46*0.4</f>
        <v>36</v>
      </c>
      <c r="G46" s="20">
        <v>82.6511384615385</v>
      </c>
      <c r="H46" s="8">
        <v>86.12</v>
      </c>
      <c r="I46" s="8">
        <v>84.39</v>
      </c>
      <c r="J46" s="8">
        <f t="shared" ref="J46:J51" si="6">I46*0.6</f>
        <v>50.634</v>
      </c>
      <c r="K46" s="13">
        <f t="shared" ref="K46:K51" si="7">F46+J46</f>
        <v>86.634</v>
      </c>
      <c r="L46" s="9" t="s">
        <v>16</v>
      </c>
    </row>
    <row r="47" spans="1:12">
      <c r="A47" s="7">
        <v>45</v>
      </c>
      <c r="B47" s="7" t="s">
        <v>75</v>
      </c>
      <c r="C47" s="9" t="s">
        <v>77</v>
      </c>
      <c r="D47" s="10" t="s">
        <v>15</v>
      </c>
      <c r="E47" s="9">
        <v>90</v>
      </c>
      <c r="F47" s="7">
        <f t="shared" si="5"/>
        <v>36</v>
      </c>
      <c r="G47" s="8">
        <v>80.8756</v>
      </c>
      <c r="H47" s="8">
        <v>84.54</v>
      </c>
      <c r="I47" s="12">
        <v>82.7058</v>
      </c>
      <c r="J47" s="8">
        <f t="shared" si="6"/>
        <v>49.62348</v>
      </c>
      <c r="K47" s="13">
        <f t="shared" si="7"/>
        <v>85.62348</v>
      </c>
      <c r="L47" s="9" t="s">
        <v>16</v>
      </c>
    </row>
    <row r="48" spans="1:12">
      <c r="A48" s="7">
        <v>46</v>
      </c>
      <c r="B48" s="7" t="s">
        <v>75</v>
      </c>
      <c r="C48" s="7" t="s">
        <v>78</v>
      </c>
      <c r="D48" s="7" t="s">
        <v>15</v>
      </c>
      <c r="E48" s="7">
        <v>90</v>
      </c>
      <c r="F48" s="7">
        <f t="shared" si="5"/>
        <v>36</v>
      </c>
      <c r="G48" s="8">
        <v>81.6736615384615</v>
      </c>
      <c r="H48" s="8">
        <v>82.47</v>
      </c>
      <c r="I48" s="13">
        <v>82.0718307692308</v>
      </c>
      <c r="J48" s="8">
        <f t="shared" si="6"/>
        <v>49.2430984615385</v>
      </c>
      <c r="K48" s="13">
        <f t="shared" si="7"/>
        <v>85.2430984615385</v>
      </c>
      <c r="L48" s="9"/>
    </row>
    <row r="49" spans="1:12">
      <c r="A49" s="7">
        <v>47</v>
      </c>
      <c r="B49" s="7" t="s">
        <v>75</v>
      </c>
      <c r="C49" s="7" t="s">
        <v>79</v>
      </c>
      <c r="D49" s="7" t="s">
        <v>22</v>
      </c>
      <c r="E49" s="7">
        <v>70</v>
      </c>
      <c r="F49" s="7">
        <f t="shared" si="5"/>
        <v>28</v>
      </c>
      <c r="G49" s="20">
        <v>81.7900307692308</v>
      </c>
      <c r="H49" s="8">
        <v>85.06</v>
      </c>
      <c r="I49" s="13">
        <v>83.4270153846154</v>
      </c>
      <c r="J49" s="8">
        <f t="shared" si="6"/>
        <v>50.0562092307692</v>
      </c>
      <c r="K49" s="13">
        <f t="shared" si="7"/>
        <v>78.0562092307692</v>
      </c>
      <c r="L49" s="9"/>
    </row>
    <row r="50" spans="1:12">
      <c r="A50" s="7">
        <v>48</v>
      </c>
      <c r="B50" s="7" t="s">
        <v>75</v>
      </c>
      <c r="C50" s="9" t="s">
        <v>80</v>
      </c>
      <c r="D50" s="10" t="s">
        <v>22</v>
      </c>
      <c r="E50" s="7">
        <v>70</v>
      </c>
      <c r="F50" s="7">
        <f t="shared" si="5"/>
        <v>28</v>
      </c>
      <c r="G50" s="8">
        <v>81.3478153846154</v>
      </c>
      <c r="H50" s="8">
        <v>82.57</v>
      </c>
      <c r="I50" s="8">
        <v>81.96</v>
      </c>
      <c r="J50" s="8">
        <f t="shared" si="6"/>
        <v>49.176</v>
      </c>
      <c r="K50" s="13">
        <f t="shared" si="7"/>
        <v>77.176</v>
      </c>
      <c r="L50" s="9"/>
    </row>
    <row r="51" spans="1:12">
      <c r="A51" s="7">
        <v>49</v>
      </c>
      <c r="B51" s="7" t="s">
        <v>75</v>
      </c>
      <c r="C51" s="10" t="s">
        <v>81</v>
      </c>
      <c r="D51" s="10" t="s">
        <v>22</v>
      </c>
      <c r="E51" s="10">
        <v>70</v>
      </c>
      <c r="F51" s="7">
        <f t="shared" si="5"/>
        <v>28</v>
      </c>
      <c r="G51" s="8">
        <v>81.0769692307692</v>
      </c>
      <c r="H51" s="8">
        <v>81.14</v>
      </c>
      <c r="I51" s="8">
        <v>81.11</v>
      </c>
      <c r="J51" s="8">
        <f t="shared" si="6"/>
        <v>48.666</v>
      </c>
      <c r="K51" s="13">
        <f t="shared" si="7"/>
        <v>76.666</v>
      </c>
      <c r="L51" s="9"/>
    </row>
    <row r="52" spans="1:12">
      <c r="A52" s="7">
        <v>50</v>
      </c>
      <c r="B52" s="7" t="s">
        <v>82</v>
      </c>
      <c r="C52" s="9" t="s">
        <v>83</v>
      </c>
      <c r="D52" s="10" t="s">
        <v>15</v>
      </c>
      <c r="E52" s="9">
        <v>90</v>
      </c>
      <c r="F52" s="9">
        <v>36</v>
      </c>
      <c r="G52" s="13">
        <v>82.83</v>
      </c>
      <c r="H52" s="12">
        <v>85.466</v>
      </c>
      <c r="I52" s="12">
        <v>84.148</v>
      </c>
      <c r="J52" s="12">
        <v>50.4888</v>
      </c>
      <c r="K52" s="12">
        <v>86.489</v>
      </c>
      <c r="L52" s="9" t="s">
        <v>16</v>
      </c>
    </row>
    <row r="53" spans="1:12">
      <c r="A53" s="7">
        <v>51</v>
      </c>
      <c r="B53" s="7" t="s">
        <v>82</v>
      </c>
      <c r="C53" s="7" t="s">
        <v>84</v>
      </c>
      <c r="D53" s="7" t="s">
        <v>15</v>
      </c>
      <c r="E53" s="7">
        <v>90</v>
      </c>
      <c r="F53" s="7">
        <v>36</v>
      </c>
      <c r="G53" s="13">
        <v>80.484</v>
      </c>
      <c r="H53" s="13">
        <v>85.884</v>
      </c>
      <c r="I53" s="13">
        <v>83.184</v>
      </c>
      <c r="J53" s="13">
        <v>49.9104</v>
      </c>
      <c r="K53" s="13">
        <v>85.9104</v>
      </c>
      <c r="L53" s="9" t="s">
        <v>16</v>
      </c>
    </row>
    <row r="54" spans="1:12">
      <c r="A54" s="7">
        <v>52</v>
      </c>
      <c r="B54" s="7" t="s">
        <v>82</v>
      </c>
      <c r="C54" s="9" t="s">
        <v>85</v>
      </c>
      <c r="D54" s="10" t="s">
        <v>22</v>
      </c>
      <c r="E54" s="7">
        <v>70</v>
      </c>
      <c r="F54" s="9">
        <v>28</v>
      </c>
      <c r="G54" s="12">
        <v>82.426</v>
      </c>
      <c r="H54" s="13">
        <v>82.406</v>
      </c>
      <c r="I54" s="12">
        <v>86.14</v>
      </c>
      <c r="J54" s="12">
        <v>51.684</v>
      </c>
      <c r="K54" s="12">
        <v>79.684</v>
      </c>
      <c r="L54" s="9"/>
    </row>
    <row r="55" spans="1:12">
      <c r="A55" s="7">
        <v>53</v>
      </c>
      <c r="B55" s="7" t="s">
        <v>86</v>
      </c>
      <c r="C55" s="7" t="s">
        <v>87</v>
      </c>
      <c r="D55" s="7" t="s">
        <v>15</v>
      </c>
      <c r="E55" s="7">
        <v>90</v>
      </c>
      <c r="F55" s="7">
        <v>36</v>
      </c>
      <c r="G55" s="12">
        <v>81.978</v>
      </c>
      <c r="H55" s="12">
        <v>84.76</v>
      </c>
      <c r="I55" s="12">
        <f>(G55+H55)/2</f>
        <v>83.369</v>
      </c>
      <c r="J55" s="13">
        <f t="shared" ref="J55:J62" si="8">I55*0.6</f>
        <v>50.0214</v>
      </c>
      <c r="K55" s="13">
        <f t="shared" ref="K55:K62" si="9">F55+J55</f>
        <v>86.0214</v>
      </c>
      <c r="L55" s="9" t="s">
        <v>16</v>
      </c>
    </row>
    <row r="56" spans="1:12">
      <c r="A56" s="7">
        <v>54</v>
      </c>
      <c r="B56" s="7" t="s">
        <v>86</v>
      </c>
      <c r="C56" s="7" t="s">
        <v>88</v>
      </c>
      <c r="D56" s="7" t="s">
        <v>15</v>
      </c>
      <c r="E56" s="7">
        <v>90</v>
      </c>
      <c r="F56" s="7">
        <v>36</v>
      </c>
      <c r="G56" s="12">
        <v>81.984</v>
      </c>
      <c r="H56" s="12">
        <v>83.02</v>
      </c>
      <c r="I56" s="12">
        <f>(G56+H56)/2</f>
        <v>82.502</v>
      </c>
      <c r="J56" s="13">
        <f t="shared" si="8"/>
        <v>49.5012</v>
      </c>
      <c r="K56" s="13">
        <f t="shared" si="9"/>
        <v>85.5012</v>
      </c>
      <c r="L56" s="9" t="s">
        <v>16</v>
      </c>
    </row>
    <row r="57" spans="1:12">
      <c r="A57" s="7">
        <v>55</v>
      </c>
      <c r="B57" s="7" t="s">
        <v>86</v>
      </c>
      <c r="C57" s="9" t="s">
        <v>89</v>
      </c>
      <c r="D57" s="10" t="s">
        <v>22</v>
      </c>
      <c r="E57" s="9">
        <v>70</v>
      </c>
      <c r="F57" s="9">
        <v>28</v>
      </c>
      <c r="G57" s="12">
        <v>79.972</v>
      </c>
      <c r="H57" s="12">
        <v>79.71</v>
      </c>
      <c r="I57" s="12">
        <f>(G57+H57)/2</f>
        <v>79.841</v>
      </c>
      <c r="J57" s="13">
        <f t="shared" si="8"/>
        <v>47.9046</v>
      </c>
      <c r="K57" s="13">
        <f t="shared" si="9"/>
        <v>75.9046</v>
      </c>
      <c r="L57" s="9"/>
    </row>
    <row r="58" spans="1:12">
      <c r="A58" s="7">
        <v>56</v>
      </c>
      <c r="B58" s="7" t="s">
        <v>90</v>
      </c>
      <c r="C58" s="7" t="s">
        <v>91</v>
      </c>
      <c r="D58" s="7" t="s">
        <v>22</v>
      </c>
      <c r="E58" s="7">
        <v>70</v>
      </c>
      <c r="F58" s="7">
        <f>E58*0.4</f>
        <v>28</v>
      </c>
      <c r="G58" s="13">
        <v>82.88</v>
      </c>
      <c r="H58" s="13">
        <v>85.31</v>
      </c>
      <c r="I58" s="13">
        <v>84.09</v>
      </c>
      <c r="J58" s="13">
        <f t="shared" si="8"/>
        <v>50.454</v>
      </c>
      <c r="K58" s="13">
        <f t="shared" si="9"/>
        <v>78.454</v>
      </c>
      <c r="L58" s="9" t="s">
        <v>16</v>
      </c>
    </row>
    <row r="59" spans="1:12">
      <c r="A59" s="7">
        <v>57</v>
      </c>
      <c r="B59" s="7" t="s">
        <v>90</v>
      </c>
      <c r="C59" s="7" t="s">
        <v>92</v>
      </c>
      <c r="D59" s="7" t="s">
        <v>22</v>
      </c>
      <c r="E59" s="7">
        <v>70</v>
      </c>
      <c r="F59" s="7">
        <f>E59*0.4</f>
        <v>28</v>
      </c>
      <c r="G59" s="8">
        <v>81.894</v>
      </c>
      <c r="H59" s="8" t="s">
        <v>93</v>
      </c>
      <c r="I59" s="8">
        <f>(G59+H59)/2</f>
        <v>83.457</v>
      </c>
      <c r="J59" s="13">
        <f t="shared" si="8"/>
        <v>50.0742</v>
      </c>
      <c r="K59" s="13">
        <f t="shared" si="9"/>
        <v>78.0742</v>
      </c>
      <c r="L59" s="9" t="s">
        <v>16</v>
      </c>
    </row>
    <row r="60" spans="1:12">
      <c r="A60" s="7">
        <v>58</v>
      </c>
      <c r="B60" s="7" t="s">
        <v>90</v>
      </c>
      <c r="C60" s="9" t="s">
        <v>94</v>
      </c>
      <c r="D60" s="7" t="s">
        <v>22</v>
      </c>
      <c r="E60" s="9">
        <v>70</v>
      </c>
      <c r="F60" s="7">
        <f>E60*0.4</f>
        <v>28</v>
      </c>
      <c r="G60" s="8">
        <v>81.3028</v>
      </c>
      <c r="H60" s="8" t="s">
        <v>95</v>
      </c>
      <c r="I60" s="8">
        <f>(G60+H60)/2</f>
        <v>82.2314</v>
      </c>
      <c r="J60" s="13">
        <f t="shared" si="8"/>
        <v>49.33884</v>
      </c>
      <c r="K60" s="13">
        <f t="shared" si="9"/>
        <v>77.33884</v>
      </c>
      <c r="L60" s="9"/>
    </row>
    <row r="61" spans="1:12">
      <c r="A61" s="7">
        <v>59</v>
      </c>
      <c r="B61" s="11" t="s">
        <v>96</v>
      </c>
      <c r="C61" s="7" t="s">
        <v>97</v>
      </c>
      <c r="D61" s="7" t="s">
        <v>22</v>
      </c>
      <c r="E61" s="7">
        <v>70</v>
      </c>
      <c r="F61" s="7">
        <f>E61*0.4</f>
        <v>28</v>
      </c>
      <c r="G61" s="13" t="s">
        <v>98</v>
      </c>
      <c r="H61" s="13" t="s">
        <v>99</v>
      </c>
      <c r="I61" s="13">
        <v>83.576</v>
      </c>
      <c r="J61" s="13">
        <f t="shared" si="8"/>
        <v>50.1456</v>
      </c>
      <c r="K61" s="13">
        <f t="shared" si="9"/>
        <v>78.1456</v>
      </c>
      <c r="L61" s="9" t="s">
        <v>16</v>
      </c>
    </row>
    <row r="62" spans="1:12">
      <c r="A62" s="7">
        <v>60</v>
      </c>
      <c r="B62" s="11" t="s">
        <v>96</v>
      </c>
      <c r="C62" s="7" t="s">
        <v>100</v>
      </c>
      <c r="D62" s="7" t="s">
        <v>22</v>
      </c>
      <c r="E62" s="7">
        <v>70</v>
      </c>
      <c r="F62" s="7">
        <f>E62*0.4</f>
        <v>28</v>
      </c>
      <c r="G62" s="13" t="s">
        <v>101</v>
      </c>
      <c r="H62" s="13" t="s">
        <v>102</v>
      </c>
      <c r="I62" s="13">
        <v>81.98</v>
      </c>
      <c r="J62" s="13">
        <f t="shared" si="8"/>
        <v>49.188</v>
      </c>
      <c r="K62" s="13">
        <f t="shared" si="9"/>
        <v>77.188</v>
      </c>
      <c r="L62" s="9" t="s">
        <v>16</v>
      </c>
    </row>
    <row r="63" spans="1:12">
      <c r="A63" s="7">
        <v>61</v>
      </c>
      <c r="B63" s="11" t="s">
        <v>103</v>
      </c>
      <c r="C63" s="7" t="s">
        <v>104</v>
      </c>
      <c r="D63" s="7" t="s">
        <v>15</v>
      </c>
      <c r="E63" s="7">
        <v>90</v>
      </c>
      <c r="F63" s="7">
        <v>36</v>
      </c>
      <c r="G63" s="13">
        <v>80.11</v>
      </c>
      <c r="H63" s="13">
        <v>84.93</v>
      </c>
      <c r="I63" s="13">
        <v>82.52</v>
      </c>
      <c r="J63" s="13">
        <v>49.512</v>
      </c>
      <c r="K63" s="13">
        <v>85.51</v>
      </c>
      <c r="L63" s="9" t="s">
        <v>16</v>
      </c>
    </row>
    <row r="64" spans="1:12">
      <c r="A64" s="7">
        <v>62</v>
      </c>
      <c r="B64" s="11" t="s">
        <v>103</v>
      </c>
      <c r="C64" s="7" t="s">
        <v>105</v>
      </c>
      <c r="D64" s="7" t="s">
        <v>15</v>
      </c>
      <c r="E64" s="7">
        <v>90</v>
      </c>
      <c r="F64" s="7">
        <v>36</v>
      </c>
      <c r="G64" s="13">
        <v>80.391</v>
      </c>
      <c r="H64" s="13">
        <v>82.38</v>
      </c>
      <c r="I64" s="13">
        <v>81.356</v>
      </c>
      <c r="J64" s="13">
        <v>48.816</v>
      </c>
      <c r="K64" s="13">
        <v>84.816</v>
      </c>
      <c r="L64" s="9" t="s">
        <v>16</v>
      </c>
    </row>
    <row r="65" spans="1:12">
      <c r="A65" s="7">
        <v>63</v>
      </c>
      <c r="B65" s="11" t="s">
        <v>106</v>
      </c>
      <c r="C65" s="7" t="s">
        <v>107</v>
      </c>
      <c r="D65" s="7" t="s">
        <v>15</v>
      </c>
      <c r="E65" s="7">
        <v>90</v>
      </c>
      <c r="F65" s="7">
        <v>36</v>
      </c>
      <c r="G65" s="13">
        <v>81.39</v>
      </c>
      <c r="H65" s="13">
        <v>81.93</v>
      </c>
      <c r="I65" s="13">
        <v>81.66</v>
      </c>
      <c r="J65" s="13">
        <f>I65*0.6</f>
        <v>48.996</v>
      </c>
      <c r="K65" s="13">
        <f>F65+J65</f>
        <v>84.996</v>
      </c>
      <c r="L65" s="9" t="s">
        <v>16</v>
      </c>
    </row>
    <row r="66" ht="27" spans="1:12">
      <c r="A66" s="7">
        <v>64</v>
      </c>
      <c r="B66" s="7" t="s">
        <v>108</v>
      </c>
      <c r="C66" s="7" t="s">
        <v>109</v>
      </c>
      <c r="D66" s="7" t="s">
        <v>15</v>
      </c>
      <c r="E66" s="7">
        <v>90</v>
      </c>
      <c r="F66" s="7">
        <v>36</v>
      </c>
      <c r="G66" s="13">
        <v>81.372</v>
      </c>
      <c r="H66" s="13">
        <v>80.922</v>
      </c>
      <c r="I66" s="13">
        <f t="shared" ref="I66:I69" si="10">AVERAGE(G66,H66)</f>
        <v>81.147</v>
      </c>
      <c r="J66" s="13">
        <v>48.688</v>
      </c>
      <c r="K66" s="13">
        <v>84.69</v>
      </c>
      <c r="L66" s="25" t="s">
        <v>110</v>
      </c>
    </row>
    <row r="67" ht="27" spans="1:12">
      <c r="A67" s="7">
        <v>65</v>
      </c>
      <c r="B67" s="7" t="s">
        <v>108</v>
      </c>
      <c r="C67" s="7" t="s">
        <v>111</v>
      </c>
      <c r="D67" s="7" t="s">
        <v>15</v>
      </c>
      <c r="E67" s="7">
        <v>90</v>
      </c>
      <c r="F67" s="7">
        <v>36</v>
      </c>
      <c r="G67" s="13">
        <v>79.076</v>
      </c>
      <c r="H67" s="13">
        <v>82.106</v>
      </c>
      <c r="I67" s="13">
        <f t="shared" si="10"/>
        <v>80.591</v>
      </c>
      <c r="J67" s="13">
        <v>48.354</v>
      </c>
      <c r="K67" s="13">
        <v>84.35</v>
      </c>
      <c r="L67" s="25" t="s">
        <v>112</v>
      </c>
    </row>
    <row r="68" spans="1:12">
      <c r="A68" s="7">
        <v>66</v>
      </c>
      <c r="B68" s="7" t="s">
        <v>108</v>
      </c>
      <c r="C68" s="9" t="s">
        <v>113</v>
      </c>
      <c r="D68" s="7" t="s">
        <v>22</v>
      </c>
      <c r="E68" s="9">
        <v>70</v>
      </c>
      <c r="F68" s="9">
        <v>28</v>
      </c>
      <c r="G68" s="13">
        <v>84.99</v>
      </c>
      <c r="H68" s="13">
        <v>83.154</v>
      </c>
      <c r="I68" s="13">
        <f t="shared" si="10"/>
        <v>84.072</v>
      </c>
      <c r="J68" s="12">
        <v>50.443</v>
      </c>
      <c r="K68" s="12">
        <v>78.44</v>
      </c>
      <c r="L68" s="9" t="s">
        <v>16</v>
      </c>
    </row>
    <row r="69" spans="1:12">
      <c r="A69" s="1">
        <v>67</v>
      </c>
      <c r="B69" s="7" t="s">
        <v>108</v>
      </c>
      <c r="C69" s="9" t="s">
        <v>114</v>
      </c>
      <c r="D69" s="7" t="s">
        <v>22</v>
      </c>
      <c r="E69" s="7">
        <v>70</v>
      </c>
      <c r="F69" s="9">
        <v>28</v>
      </c>
      <c r="G69" s="13">
        <v>84.056</v>
      </c>
      <c r="H69" s="13">
        <v>82.452</v>
      </c>
      <c r="I69" s="13">
        <f t="shared" si="10"/>
        <v>83.254</v>
      </c>
      <c r="J69" s="12">
        <v>49.952</v>
      </c>
      <c r="K69" s="12">
        <v>77.95</v>
      </c>
      <c r="L69" s="9"/>
    </row>
    <row r="70" ht="46.05" customHeight="1" spans="1:12">
      <c r="A70" s="23" t="s">
        <v>115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6"/>
    </row>
  </sheetData>
  <autoFilter ref="A2:L70">
    <extLst/>
  </autoFilter>
  <mergeCells count="2">
    <mergeCell ref="A1:L1"/>
    <mergeCell ref="A70:L70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user21</dc:creator>
  <cp:lastModifiedBy>kill</cp:lastModifiedBy>
  <dcterms:created xsi:type="dcterms:W3CDTF">2020-09-25T07:00:00Z</dcterms:created>
  <dcterms:modified xsi:type="dcterms:W3CDTF">2023-10-13T06:41:00Z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BBD1F74F8690450A98C95FD5112AF58F_13</vt:lpwstr>
  </property>
</Properties>
</file>